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825" windowHeight="8025"/>
  </bookViews>
  <sheets>
    <sheet name="Zusammenfassung" sheetId="5" r:id="rId1"/>
    <sheet name="Inhalt" sheetId="1" r:id="rId2"/>
    <sheet name="Form" sheetId="2" r:id="rId3"/>
    <sheet name="Prozess" sheetId="3" r:id="rId4"/>
    <sheet name="Präsentation" sheetId="4" r:id="rId5"/>
  </sheets>
  <calcPr calcId="125725"/>
</workbook>
</file>

<file path=xl/calcChain.xml><?xml version="1.0" encoding="utf-8"?>
<calcChain xmlns="http://schemas.openxmlformats.org/spreadsheetml/2006/main">
  <c r="B11" i="5"/>
  <c r="E12"/>
  <c r="D12"/>
  <c r="C12"/>
  <c r="B12"/>
  <c r="C19"/>
  <c r="E19"/>
  <c r="D19"/>
  <c r="B19"/>
  <c r="J5" i="4"/>
  <c r="J5" i="3"/>
  <c r="J5" i="2"/>
  <c r="J5" i="1"/>
  <c r="A2" i="4"/>
  <c r="A2" i="3"/>
  <c r="A2" i="2"/>
  <c r="E22" i="5"/>
  <c r="D22"/>
  <c r="C22"/>
  <c r="B22"/>
  <c r="E21"/>
  <c r="D21"/>
  <c r="C21"/>
  <c r="B21"/>
  <c r="E20"/>
  <c r="D20"/>
  <c r="C20"/>
  <c r="B20"/>
  <c r="A2" i="1"/>
  <c r="B14" i="5" l="1"/>
</calcChain>
</file>

<file path=xl/sharedStrings.xml><?xml version="1.0" encoding="utf-8"?>
<sst xmlns="http://schemas.openxmlformats.org/spreadsheetml/2006/main" count="132" uniqueCount="117">
  <si>
    <t>Note</t>
  </si>
  <si>
    <t>Aufbau und Gliederung</t>
  </si>
  <si>
    <t>Fragestellung und Bearbeitung des Themas</t>
  </si>
  <si>
    <t>Methodenwahl und Auswertung der Resultate</t>
  </si>
  <si>
    <t>Sprache</t>
  </si>
  <si>
    <t>Darstellung</t>
  </si>
  <si>
    <t>Vertieftes Methodenverständnis, wissenschaftlich korrekte Auswertung und Darstellung der Resultate</t>
  </si>
  <si>
    <t>Sehr gepflegte, leicht verständliche, gewandte und korrekte Sprache</t>
  </si>
  <si>
    <t>Sauber übersichtlich hervorragendes Layout</t>
  </si>
  <si>
    <t>Wie oben Geringe Methodikfehler z.B.: Beschreibende Statistik, Ausreisser, Folgerungen, …</t>
  </si>
  <si>
    <t>Wie oben… Weniger leicht verständlich</t>
  </si>
  <si>
    <t>Weniger übersichtlich Weniger gutes Layout wie oben</t>
  </si>
  <si>
    <t>Einfache Methodenanwendung, Auswertung mit kleinen Fehlern</t>
  </si>
  <si>
    <t>Einige Ungereimtheiten, jedoch noch verständlich</t>
  </si>
  <si>
    <t>Kleine Mängel in Text und Quellenverzeichnis</t>
  </si>
  <si>
    <t>Grössere Lücken in einem Hauptteil oder unzweckmässige Schwerpunktwahl</t>
  </si>
  <si>
    <t>Fragestellung unscharf und Umsetzung unpräzis</t>
  </si>
  <si>
    <t>Methodisch unbeholfen, mit Unklarheiten und Fehlern</t>
  </si>
  <si>
    <t>Fehlerhaft und schwer verständlich</t>
  </si>
  <si>
    <t>Unübersichtlich Dürftiges Layout</t>
  </si>
  <si>
    <t>Lückenhaft und unsystematisch</t>
  </si>
  <si>
    <t>Hauptteile unvollständig, Struktur nur ansatzweise</t>
  </si>
  <si>
    <t>Fragestellung diffus, Umsetzung unzweckmässig</t>
  </si>
  <si>
    <t>Methoden unzweckmässig und Anwendung fehlerhaft</t>
  </si>
  <si>
    <t>Teilweise fragmentarisch, unverständlich</t>
  </si>
  <si>
    <t>Grosse Mängel in Übersichtlichkeit und Layout</t>
  </si>
  <si>
    <t>Nachlässig mit gravierenden Lücken</t>
  </si>
  <si>
    <t>Fehlende Hauptbestandteile, keine Struktur</t>
  </si>
  <si>
    <t>Fragestellung ungeeignet, Umsetzung unbrauchbar</t>
  </si>
  <si>
    <t>Methode nicht erkennbar</t>
  </si>
  <si>
    <t>unverständlich</t>
  </si>
  <si>
    <t>Lieblos und schluderig</t>
  </si>
  <si>
    <t>Völlig unkorrekt, fehlend</t>
  </si>
  <si>
    <t>Gewicht2</t>
  </si>
  <si>
    <t>INHALT</t>
  </si>
  <si>
    <t>Form</t>
  </si>
  <si>
    <t>Umfassend lückenlos und logisch. 
Sehr hohe Eigenleistung Gute Schwerpunktwahl</t>
  </si>
  <si>
    <t>Abzug wegen: Vereinzelte Lücken im Aufbau. 
Grosse Betreuerhilfe Schwerpunktgewichtung</t>
  </si>
  <si>
    <t xml:space="preserve">
Wie oben ...
 aber weniger hohe Eigenleistung</t>
  </si>
  <si>
    <t>Fragestellung noch unscharf oder unpräzise
Umsetzung mit geringer Eigenleistung</t>
  </si>
  <si>
    <t>Fragestellung: Relevant, klar, umfassend, ausgewogen 
Bearbeitung: kompetent
Eigenleistung: hoch</t>
  </si>
  <si>
    <t>Quellen-angaben</t>
  </si>
  <si>
    <t>Hauptteile lückenlos Abzug je nach Betreuerhilfe Schwerpunkt: ungünstig Weniger Logik</t>
  </si>
  <si>
    <t>Weniger Übersichtlich
Abzug wegen kleinen Unklarheiten</t>
  </si>
  <si>
    <t>Wie oben … aber weniger Übersichtlich, weniger Systematik</t>
  </si>
  <si>
    <t>Ausgesprochen übersichtliche, korrekte und systematische Angaben im Text und Quellenverzeichnis</t>
  </si>
  <si>
    <t>Auftritt</t>
  </si>
  <si>
    <t>Visualisierung</t>
  </si>
  <si>
    <t>Ausserordentlicher Einsatz. Viel Zeit und „Herzblut“ wird eingesetzt.</t>
  </si>
  <si>
    <t>Initiativ, selbstverantwortlich regelmässige Rücksprache mit der Betreuungsperson</t>
  </si>
  <si>
    <t>Sehr zuverlässige Planung Sehr eigenständige Planung Einhaltung der Arbeitsschritte und Arbeitsabläufe</t>
  </si>
  <si>
    <t>Grosser Einsatz</t>
  </si>
  <si>
    <t>Weniger eigenständig</t>
  </si>
  <si>
    <t>Wie oben Medieneinsatz: weniger variiert Darstellungen: weniger optimal</t>
  </si>
  <si>
    <t xml:space="preserve">Genügender Einsatz </t>
  </si>
  <si>
    <t xml:space="preserve">Mehrheitlich eigenständige Arbeitsweise </t>
  </si>
  <si>
    <t>Angemessene Planung Lücken bei der Einhaltung von Terminen</t>
  </si>
  <si>
    <t>Darstellungen mit kleinen Mängeln</t>
  </si>
  <si>
    <t>Geringes Engagement</t>
  </si>
  <si>
    <t>Unvollständige Planung Mangelhafte Einhaltung von Vereinbarungen</t>
  </si>
  <si>
    <t>Unvollständige Präsentation Ungenügende Beantwortung von Fragen</t>
  </si>
  <si>
    <t>Fehlerhafte Standardsprache, ungenügender Blickkontakt</t>
  </si>
  <si>
    <t>Ungünstige Darstellungen mit mehreren Mängeln</t>
  </si>
  <si>
    <t xml:space="preserve">Interesselosigkeit, Bequemlichkeit </t>
  </si>
  <si>
    <t xml:space="preserve">Mehrheitlich unselbständiges Vorgehen </t>
  </si>
  <si>
    <t>Mangelhafte Planung, Vereinbarungen werden nicht eingehalten</t>
  </si>
  <si>
    <t>Fehlerhafte Präsentation und Beantwortung von Fragen</t>
  </si>
  <si>
    <t xml:space="preserve">Unsicheres Auftreten, Sprache mangelhaft  </t>
  </si>
  <si>
    <t>Verwirrende, mehrheitlich fehlerhafte Darstellungen</t>
  </si>
  <si>
    <t xml:space="preserve">Kein Interesse, Kein Engagement </t>
  </si>
  <si>
    <t>Arbeitsstruktur nicht erkennbar, keine Kontakte mit Betreuer</t>
  </si>
  <si>
    <t>Keine Planung Abmachungen nicht eingehalten</t>
  </si>
  <si>
    <t>Fehlerhafte, unvollständige Präsentation, falsche Beantwortung von Fragen</t>
  </si>
  <si>
    <t>Völlig unsicheres Auftreten, unverständlich, kein Blickkontakt</t>
  </si>
  <si>
    <t>Verwirrende und unbrauchbare Darstellungen</t>
  </si>
  <si>
    <t>Prozess</t>
  </si>
  <si>
    <t>Präsentation</t>
  </si>
  <si>
    <t>Engage-ment</t>
  </si>
  <si>
    <t>Arbeits-weise</t>
  </si>
  <si>
    <t>Zeit-planung</t>
  </si>
  <si>
    <t>Inhalt und Glieder-ung</t>
  </si>
  <si>
    <t>Hervorragende Präsentation der relevanten Aspekte, Übersicht zu Beginn, roter Faden, Schluss zündend
Fragen: Kompetente Antworten</t>
  </si>
  <si>
    <t>Abzug in Präsentation Gliederung: klar
Fragen: Gute Antworten</t>
  </si>
  <si>
    <t>Präsentation mit kleinen Mängeln 
Gliederung: teils ungünstig
Fragen: z.T. ungenau beantwortet</t>
  </si>
  <si>
    <t xml:space="preserve">Nonverbal: überzeugend, authentisch:
Sprache: Deutlich, frei, fehlerfrei, optimale Lautstärke, Sprechgeschwindigkeit, Stimmführung, Blickkontakt, Standortwahl </t>
  </si>
  <si>
    <t>Abzug im Auftreten Sprache weniger deutlich, und klar wie oben</t>
  </si>
  <si>
    <t xml:space="preserve">Abzug im Auftreten
Sprache mit kleinen Fehlern, weniger frei Weniger Blickkontakt </t>
  </si>
  <si>
    <t>Medieneinsatz: Ausgezeichnet abgestimmt, variiert
Darstellung: optimal, aussagekräftig, optimal lesbar Informationsmenge: optimal dosiert</t>
  </si>
  <si>
    <t>Weniger initiativ, weniger selbstverantwortlich</t>
  </si>
  <si>
    <t xml:space="preserve">Reaktives Vorgehen, ungenügende Kontakte mit der Betreuungsperson </t>
  </si>
  <si>
    <t>Gewicht 2</t>
  </si>
  <si>
    <t xml:space="preserve">Name: </t>
  </si>
  <si>
    <t>Zusammenfassung der Maturaarbeitsbewertung von:</t>
  </si>
  <si>
    <t xml:space="preserve">Thema: </t>
  </si>
  <si>
    <t xml:space="preserve">Betreuername: </t>
  </si>
  <si>
    <t xml:space="preserve">Cobetreuername: </t>
  </si>
  <si>
    <t xml:space="preserve">Die Arbeit wurde in folgenden Bereichen bewertet: </t>
  </si>
  <si>
    <t>Inhalt</t>
  </si>
  <si>
    <t>Gewichtung 
(Durch die Fachschaft festgelegt)</t>
  </si>
  <si>
    <t xml:space="preserve">Die Endnote ist: </t>
  </si>
  <si>
    <t xml:space="preserve">Anfragen, Verbesserungsvorschläge an Kohl Peter   </t>
  </si>
  <si>
    <t>Viel Vergnügen und hoffentlich schlankes Arbeiten :)</t>
  </si>
  <si>
    <t>Punkt xy unklar, nicht gut gegliedert.</t>
  </si>
  <si>
    <t>Durchschnitte nicht auf Ausreisser geprüft. (Mediane)</t>
  </si>
  <si>
    <t>Punkt xy weniger klar verständlich, kompliziert beschrieben.</t>
  </si>
  <si>
    <t>Gutes und klares Layout</t>
  </si>
  <si>
    <t>Sehr gut und vollständige Quellen
S. xy nicht korrekt zitiert im Text.</t>
  </si>
  <si>
    <t>Gutes Engagement</t>
  </si>
  <si>
    <t>Zeitabsprachen, Termine sehr gut eingehalten.
Kein Zeitdruck vor Abgabe.</t>
  </si>
  <si>
    <t>Roter Faden zu Beginn nicht deutlich</t>
  </si>
  <si>
    <t>Blickkontakt darf häufiger sein.
Stimme ab und zu zu leise.</t>
  </si>
  <si>
    <t>Folie Nr. 3 zu unübersichtlich</t>
  </si>
  <si>
    <t>Mögliche Bemerkungen zu den einzelnen Bereichen (Besonders gut, oder noch verbesserbar)</t>
  </si>
  <si>
    <t>Hilfe bei Themenfindung
und Schwerpunktwahl war nötig
Viel Gliederungshilfe war nötig</t>
  </si>
  <si>
    <t>Die von Betreuer (und Cobetreuer) gesetzten Noten sind:</t>
  </si>
  <si>
    <t xml:space="preserve">Sehr zuverlässiges Arbeiten. 
Abzug: Nächste Ziele mit Hilfe Betreuer definiert.
</t>
  </si>
  <si>
    <r>
      <t xml:space="preserve">Bemerkungen
</t>
    </r>
    <r>
      <rPr>
        <b/>
        <sz val="10"/>
        <color theme="1"/>
        <rFont val="Calibri"/>
        <family val="2"/>
        <scheme val="minor"/>
      </rPr>
      <t>Besonders gut / verbesserbar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</si>
</sst>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6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2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1" fillId="0" borderId="10" xfId="0" applyFont="1" applyBorder="1"/>
    <xf numFmtId="0" fontId="0" fillId="0" borderId="10" xfId="0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1" fillId="7" borderId="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>
      <alignment horizontal="center" vertical="center"/>
    </xf>
    <xf numFmtId="0" fontId="1" fillId="14" borderId="2" xfId="0" applyFont="1" applyFill="1" applyBorder="1"/>
    <xf numFmtId="0" fontId="1" fillId="14" borderId="8" xfId="0" applyFont="1" applyFill="1" applyBorder="1"/>
    <xf numFmtId="0" fontId="1" fillId="14" borderId="3" xfId="0" applyFont="1" applyFill="1" applyBorder="1"/>
    <xf numFmtId="0" fontId="0" fillId="14" borderId="0" xfId="0" applyFill="1"/>
    <xf numFmtId="0" fontId="0" fillId="14" borderId="1" xfId="0" applyFill="1" applyBorder="1"/>
    <xf numFmtId="0" fontId="0" fillId="14" borderId="7" xfId="0" applyFill="1" applyBorder="1"/>
    <xf numFmtId="0" fontId="1" fillId="1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/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12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2" fontId="3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 applyAlignment="1" applyProtection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2" fontId="5" fillId="15" borderId="1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12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2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2" fontId="3" fillId="9" borderId="1" xfId="0" applyNumberFormat="1" applyFont="1" applyFill="1" applyBorder="1" applyAlignment="1" applyProtection="1">
      <alignment horizontal="left" vertical="center" wrapText="1" indent="1"/>
      <protection locked="0"/>
    </xf>
    <xf numFmtId="12" fontId="3" fillId="9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left" vertical="top" wrapText="1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3" xfId="0" applyFill="1" applyBorder="1" applyAlignment="1" applyProtection="1">
      <alignment horizontal="left" vertical="top" wrapText="1"/>
      <protection locked="0"/>
    </xf>
    <xf numFmtId="12" fontId="3" fillId="11" borderId="1" xfId="0" applyNumberFormat="1" applyFont="1" applyFill="1" applyBorder="1" applyAlignment="1" applyProtection="1">
      <alignment horizontal="left" vertical="center" wrapText="1" indent="1"/>
      <protection locked="0"/>
    </xf>
    <xf numFmtId="12" fontId="3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left" vertical="top" wrapText="1"/>
      <protection locked="0"/>
    </xf>
    <xf numFmtId="0" fontId="0" fillId="11" borderId="1" xfId="0" applyFill="1" applyBorder="1" applyAlignment="1" applyProtection="1">
      <alignment horizontal="left" vertical="top" wrapText="1"/>
      <protection locked="0"/>
    </xf>
    <xf numFmtId="0" fontId="9" fillId="11" borderId="3" xfId="0" applyFont="1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vertical="top" wrapText="1" indent="1"/>
    </xf>
    <xf numFmtId="0" fontId="0" fillId="6" borderId="4" xfId="0" applyFill="1" applyBorder="1" applyAlignment="1" applyProtection="1">
      <alignment horizontal="left" vertical="top" wrapText="1" indent="1"/>
    </xf>
    <xf numFmtId="0" fontId="0" fillId="9" borderId="12" xfId="0" applyFill="1" applyBorder="1" applyAlignment="1" applyProtection="1">
      <alignment horizontal="left" vertical="top" wrapText="1" indent="1"/>
    </xf>
    <xf numFmtId="0" fontId="0" fillId="13" borderId="1" xfId="0" applyFill="1" applyBorder="1" applyAlignment="1" applyProtection="1">
      <alignment horizontal="left" vertical="top" wrapText="1" indent="1"/>
    </xf>
    <xf numFmtId="0" fontId="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indent="1"/>
    </xf>
    <xf numFmtId="0" fontId="1" fillId="0" borderId="2" xfId="0" applyFont="1" applyBorder="1" applyAlignment="1">
      <alignment horizontal="left" vertical="center" indent="1"/>
    </xf>
    <xf numFmtId="0" fontId="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6" fillId="14" borderId="7" xfId="0" applyNumberFormat="1" applyFont="1" applyFill="1" applyBorder="1" applyAlignment="1" applyProtection="1">
      <alignment horizontal="center" vertical="center"/>
    </xf>
    <xf numFmtId="2" fontId="6" fillId="14" borderId="12" xfId="0" applyNumberFormat="1" applyFont="1" applyFill="1" applyBorder="1" applyAlignment="1" applyProtection="1">
      <alignment horizontal="center" vertical="center"/>
    </xf>
    <xf numFmtId="2" fontId="6" fillId="14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3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A7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F10" sqref="F10"/>
    </sheetView>
  </sheetViews>
  <sheetFormatPr baseColWidth="10" defaultRowHeight="15"/>
  <cols>
    <col min="1" max="1" width="19.140625" customWidth="1"/>
    <col min="2" max="2" width="28.7109375" customWidth="1"/>
    <col min="3" max="3" width="29.28515625" customWidth="1"/>
    <col min="4" max="4" width="27.140625" customWidth="1"/>
    <col min="5" max="5" width="28.85546875" customWidth="1"/>
    <col min="7" max="7" width="18.28515625" customWidth="1"/>
    <col min="8" max="8" width="20.140625" customWidth="1"/>
    <col min="9" max="9" width="16" customWidth="1"/>
    <col min="10" max="10" width="20" customWidth="1"/>
  </cols>
  <sheetData>
    <row r="1" spans="1:10" ht="30" customHeight="1">
      <c r="A1" s="24" t="s">
        <v>92</v>
      </c>
      <c r="B1" s="24"/>
      <c r="C1" s="24"/>
      <c r="D1" s="24"/>
      <c r="G1" t="s">
        <v>100</v>
      </c>
    </row>
    <row r="2" spans="1:10" ht="15.75" thickBot="1">
      <c r="G2" s="47" t="s">
        <v>101</v>
      </c>
      <c r="H2" s="47"/>
      <c r="I2" s="47"/>
      <c r="J2" s="47"/>
    </row>
    <row r="3" spans="1:10">
      <c r="A3" s="40" t="s">
        <v>91</v>
      </c>
      <c r="B3" s="26"/>
      <c r="C3" s="26"/>
      <c r="D3" s="26"/>
      <c r="E3" s="27"/>
      <c r="G3" s="48"/>
      <c r="H3" s="47"/>
      <c r="I3" s="47"/>
      <c r="J3" s="47"/>
    </row>
    <row r="4" spans="1:10">
      <c r="A4" s="41" t="s">
        <v>93</v>
      </c>
      <c r="B4" s="12"/>
      <c r="C4" s="12"/>
      <c r="D4" s="12"/>
      <c r="E4" s="28"/>
      <c r="G4" s="49"/>
      <c r="H4" s="49"/>
      <c r="I4" s="49"/>
      <c r="J4" s="49"/>
    </row>
    <row r="5" spans="1:10">
      <c r="A5" s="41" t="s">
        <v>94</v>
      </c>
      <c r="B5" s="12"/>
      <c r="C5" s="12"/>
      <c r="D5" s="12"/>
      <c r="E5" s="28"/>
      <c r="G5" s="50"/>
      <c r="H5" s="50"/>
      <c r="I5" s="50"/>
      <c r="J5" s="50"/>
    </row>
    <row r="6" spans="1:10" ht="15.75" thickBot="1">
      <c r="A6" s="42" t="s">
        <v>95</v>
      </c>
      <c r="B6" s="29"/>
      <c r="C6" s="29"/>
      <c r="D6" s="29"/>
      <c r="E6" s="1"/>
      <c r="G6" s="50"/>
      <c r="H6" s="50"/>
      <c r="I6" s="50"/>
      <c r="J6" s="50"/>
    </row>
    <row r="7" spans="1:10" ht="15.75" thickBot="1">
      <c r="A7" s="43"/>
      <c r="G7" s="50"/>
      <c r="H7" s="50"/>
      <c r="I7" s="50"/>
      <c r="J7" s="50"/>
    </row>
    <row r="8" spans="1:10" ht="19.5" customHeight="1" thickBot="1">
      <c r="A8" s="44"/>
      <c r="B8" s="25" t="s">
        <v>96</v>
      </c>
      <c r="C8" s="26"/>
      <c r="D8" s="26"/>
      <c r="E8" s="27"/>
      <c r="G8" s="34"/>
      <c r="H8" s="34"/>
      <c r="I8" s="34"/>
      <c r="J8" s="34"/>
    </row>
    <row r="9" spans="1:10" ht="19.5" customHeight="1" thickBot="1">
      <c r="A9" s="45"/>
      <c r="B9" s="30" t="s">
        <v>97</v>
      </c>
      <c r="C9" s="31" t="s">
        <v>35</v>
      </c>
      <c r="D9" s="32" t="s">
        <v>75</v>
      </c>
      <c r="E9" s="33" t="s">
        <v>76</v>
      </c>
      <c r="G9" s="34"/>
      <c r="H9" s="34"/>
      <c r="I9" s="34"/>
      <c r="J9" s="34"/>
    </row>
    <row r="10" spans="1:10" ht="69" customHeight="1" thickBot="1">
      <c r="A10" s="46" t="s">
        <v>98</v>
      </c>
      <c r="B10" s="35">
        <v>0.4</v>
      </c>
      <c r="C10" s="36">
        <v>0.2</v>
      </c>
      <c r="D10" s="37">
        <v>0.2</v>
      </c>
      <c r="E10" s="38">
        <v>0.2</v>
      </c>
      <c r="H10" s="34"/>
      <c r="I10" s="34"/>
      <c r="J10" s="34"/>
    </row>
    <row r="11" spans="1:10" ht="15.75" thickBot="1">
      <c r="A11" s="43"/>
      <c r="B11" s="103" t="str">
        <f>IF(SUM(B10:E10)&lt;&gt;1,"FEHLER in Gewichtung","")</f>
        <v/>
      </c>
      <c r="G11" s="34"/>
      <c r="H11" s="34"/>
      <c r="I11" s="34"/>
      <c r="J11" s="34"/>
    </row>
    <row r="12" spans="1:10" ht="63.75" customHeight="1" thickBot="1">
      <c r="A12" s="46" t="s">
        <v>114</v>
      </c>
      <c r="B12" s="58">
        <f>IF(Inhalt!K5="",Inhalt!J5,Inhalt!K5)</f>
        <v>4.5999999999999996</v>
      </c>
      <c r="C12" s="58">
        <f>IF(Form!K5="",Form!J5,Form!K5)</f>
        <v>4.5</v>
      </c>
      <c r="D12" s="58">
        <f>IF(Prozess!K5="",Prozess!J5,Prozess!K5)</f>
        <v>5</v>
      </c>
      <c r="E12" s="58">
        <f>IF(Präsentation!K5="",Präsentation!J5,Präsentation!K5)</f>
        <v>5</v>
      </c>
      <c r="G12" s="34"/>
      <c r="H12" s="34"/>
      <c r="I12" s="34"/>
      <c r="J12" s="34"/>
    </row>
    <row r="13" spans="1:10" ht="15.75" thickBot="1"/>
    <row r="14" spans="1:10" ht="32.25" customHeight="1" thickBot="1">
      <c r="A14" s="39" t="s">
        <v>99</v>
      </c>
      <c r="B14" s="104">
        <f>B10*B12+C10*C12+D10*D12+E10*E12</f>
        <v>4.74</v>
      </c>
      <c r="C14" s="105"/>
      <c r="D14" s="105"/>
      <c r="E14" s="106"/>
    </row>
    <row r="16" spans="1:10" ht="18.75" customHeight="1" thickBot="1"/>
    <row r="17" spans="1:5" ht="24.75" customHeight="1" thickBot="1">
      <c r="A17" s="48"/>
      <c r="B17" s="97" t="s">
        <v>112</v>
      </c>
      <c r="C17" s="96"/>
      <c r="D17" s="26"/>
      <c r="E17" s="27"/>
    </row>
    <row r="18" spans="1:5" ht="22.5" customHeight="1">
      <c r="A18" s="49"/>
      <c r="B18" s="92" t="s">
        <v>97</v>
      </c>
      <c r="C18" s="94" t="s">
        <v>35</v>
      </c>
      <c r="D18" s="98" t="s">
        <v>75</v>
      </c>
      <c r="E18" s="100" t="s">
        <v>76</v>
      </c>
    </row>
    <row r="19" spans="1:5" ht="47.25" customHeight="1" thickBot="1">
      <c r="A19" s="49"/>
      <c r="B19" s="93" t="str">
        <f>CONCATENATE("Gliederung [", Inhalt!B2, "]", CHAR(10), "Bearbeitung [", Inhalt!B3, "]", CHAR(10), "Methode [", Inhalt!B4, "]")</f>
        <v>Gliederung [2]
Bearbeitung [2]
Methode [1]</v>
      </c>
      <c r="C19" s="95" t="str">
        <f>CONCATENATE("Sprache [", Form!B2, "]", CHAR(10), "Darstellung [", Form!B3, "]", CHAR(10), "Quellenangaben [", Form!B4, "]")</f>
        <v>Sprache [2]
Darstellung [2]
Quellenangaben [1]</v>
      </c>
      <c r="D19" s="99" t="str">
        <f>CONCATENATE("Engagement [", Prozess!B2, "]", CHAR(10), "Arbeitsweise [", Prozess!B3, "]", CHAR(10), "Zeit [", Prozess!B4, "]")</f>
        <v>Engagement [1]
Arbeitsweise [1]
Zeit [1]</v>
      </c>
      <c r="E19" s="101" t="str">
        <f>CONCATENATE("Gliederung [", Präsentation!B2, "]", CHAR(10), "Auftritt [", Präsentation!B3, "]", CHAR(10), "Visualisierung [", Präsentation!B4, "]")</f>
        <v>Gliederung [1]
Auftritt [1]
Visualisierung [1]</v>
      </c>
    </row>
    <row r="20" spans="1:5" ht="108.75" customHeight="1" thickBot="1">
      <c r="A20" s="87"/>
      <c r="B20" s="88" t="str">
        <f>IF(Inhalt!K2="","wird übertragen",Inhalt!K2)</f>
        <v>Hilfe bei Themenfindung
und Schwerpunktwahl war nötig
Viel Gliederungshilfe war nötig</v>
      </c>
      <c r="C20" s="89" t="str">
        <f>IF(Form!K2="","wird übertragen",Form!K2)</f>
        <v>Punkt xy weniger klar verständlich, kompliziert beschrieben.</v>
      </c>
      <c r="D20" s="90" t="str">
        <f>IF(Prozess!K2="","wird übertragen",Prozess!K2)</f>
        <v>Gutes Engagement</v>
      </c>
      <c r="E20" s="91" t="str">
        <f>IF(Präsentation!K2="","wird übertragen",Präsentation!K2)</f>
        <v>Roter Faden zu Beginn nicht deutlich</v>
      </c>
    </row>
    <row r="21" spans="1:5" ht="114" customHeight="1" thickBot="1">
      <c r="A21" s="50"/>
      <c r="B21" s="88" t="str">
        <f>IF(Inhalt!K3="","wird übertragen",Inhalt!K3)</f>
        <v>Punkt xy unklar, nicht gut gegliedert.</v>
      </c>
      <c r="C21" s="89" t="str">
        <f>IF(Form!K3="","wird übertragen",Form!K3)</f>
        <v>Gutes und klares Layout</v>
      </c>
      <c r="D21" s="90" t="str">
        <f>IF(Prozess!K3="","wird übertragen",Prozess!K3)</f>
        <v xml:space="preserve">Sehr zuverlässiges Arbeiten. 
Abzug: Nächste Ziele mit Hilfe Betreuer definiert.
</v>
      </c>
      <c r="E21" s="91" t="str">
        <f>IF(Präsentation!K3="","wird übertragen",Präsentation!K3)</f>
        <v>Blickkontakt darf häufiger sein.
Stimme ab und zu zu leise.</v>
      </c>
    </row>
    <row r="22" spans="1:5" ht="93" customHeight="1" thickBot="1">
      <c r="A22" s="50"/>
      <c r="B22" s="88" t="str">
        <f>IF(Inhalt!K4="","wird übertragen",Inhalt!K4)</f>
        <v>Durchschnitte nicht auf Ausreisser geprüft. (Mediane)</v>
      </c>
      <c r="C22" s="89" t="str">
        <f>IF(Form!K4="","wird übertragen",Form!K4)</f>
        <v>Sehr gut und vollständige Quellen
S. xy nicht korrekt zitiert im Text.</v>
      </c>
      <c r="D22" s="90" t="str">
        <f>IF(Prozess!K4="","wird übertragen",Prozess!K4)</f>
        <v>Zeitabsprachen, Termine sehr gut eingehalten.
Kein Zeitdruck vor Abgabe.</v>
      </c>
      <c r="E22" s="91" t="str">
        <f>IF(Präsentation!K4="","wird übertragen",Präsentation!K4)</f>
        <v>Folie Nr. 3 zu unübersichtlich</v>
      </c>
    </row>
  </sheetData>
  <sheetProtection sheet="1" objects="1" scenarios="1"/>
  <mergeCells count="1">
    <mergeCell ref="B14:E14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90" zoomScaleNormal="90" workbookViewId="0">
      <selection activeCell="K5" sqref="K5"/>
    </sheetView>
  </sheetViews>
  <sheetFormatPr baseColWidth="10" defaultRowHeight="15"/>
  <cols>
    <col min="1" max="1" width="8.85546875" customWidth="1"/>
    <col min="2" max="2" width="8" customWidth="1"/>
    <col min="3" max="3" width="15.85546875" customWidth="1"/>
    <col min="4" max="4" width="22.42578125" customWidth="1"/>
    <col min="5" max="5" width="19.140625" customWidth="1"/>
    <col min="6" max="6" width="23.28515625" customWidth="1"/>
    <col min="7" max="7" width="18.85546875" customWidth="1"/>
    <col min="8" max="8" width="16.42578125" customWidth="1"/>
    <col min="9" max="9" width="14.140625" customWidth="1"/>
    <col min="10" max="10" width="9.85546875" customWidth="1"/>
    <col min="11" max="11" width="27.85546875" customWidth="1"/>
  </cols>
  <sheetData>
    <row r="1" spans="1:11" ht="49.5" customHeight="1" thickBot="1">
      <c r="A1" s="15"/>
      <c r="B1" s="56" t="s">
        <v>33</v>
      </c>
      <c r="C1" s="3"/>
      <c r="D1" s="3">
        <v>6</v>
      </c>
      <c r="E1" s="3">
        <v>5</v>
      </c>
      <c r="F1" s="3">
        <v>4</v>
      </c>
      <c r="G1" s="3">
        <v>3</v>
      </c>
      <c r="H1" s="3">
        <v>2</v>
      </c>
      <c r="I1" s="3">
        <v>1</v>
      </c>
      <c r="J1" s="4" t="s">
        <v>0</v>
      </c>
      <c r="K1" s="15" t="s">
        <v>116</v>
      </c>
    </row>
    <row r="2" spans="1:11" ht="94.5" customHeight="1" thickBot="1">
      <c r="A2" s="60">
        <f>Zusammenfassung!B10</f>
        <v>0.4</v>
      </c>
      <c r="B2" s="54">
        <v>2</v>
      </c>
      <c r="C2" s="6" t="s">
        <v>1</v>
      </c>
      <c r="D2" s="5" t="s">
        <v>36</v>
      </c>
      <c r="E2" s="5" t="s">
        <v>42</v>
      </c>
      <c r="F2" s="5" t="s">
        <v>37</v>
      </c>
      <c r="G2" s="5" t="s">
        <v>15</v>
      </c>
      <c r="H2" s="5" t="s">
        <v>21</v>
      </c>
      <c r="I2" s="5" t="s">
        <v>27</v>
      </c>
      <c r="J2" s="17">
        <v>4</v>
      </c>
      <c r="K2" s="51" t="s">
        <v>113</v>
      </c>
    </row>
    <row r="3" spans="1:11" ht="111" customHeight="1" thickBot="1">
      <c r="A3" s="20" t="s">
        <v>34</v>
      </c>
      <c r="B3" s="55">
        <v>2</v>
      </c>
      <c r="C3" s="6" t="s">
        <v>2</v>
      </c>
      <c r="D3" s="5" t="s">
        <v>40</v>
      </c>
      <c r="E3" s="5" t="s">
        <v>38</v>
      </c>
      <c r="F3" s="5" t="s">
        <v>39</v>
      </c>
      <c r="G3" s="5" t="s">
        <v>16</v>
      </c>
      <c r="H3" s="5" t="s">
        <v>22</v>
      </c>
      <c r="I3" s="5" t="s">
        <v>28</v>
      </c>
      <c r="J3" s="17">
        <v>5</v>
      </c>
      <c r="K3" s="52" t="s">
        <v>102</v>
      </c>
    </row>
    <row r="4" spans="1:11" ht="92.25" customHeight="1" thickBot="1">
      <c r="A4" s="21"/>
      <c r="B4" s="55">
        <v>1</v>
      </c>
      <c r="C4" s="6" t="s">
        <v>3</v>
      </c>
      <c r="D4" s="5" t="s">
        <v>6</v>
      </c>
      <c r="E4" s="5" t="s">
        <v>9</v>
      </c>
      <c r="F4" s="5" t="s">
        <v>12</v>
      </c>
      <c r="G4" s="5" t="s">
        <v>17</v>
      </c>
      <c r="H4" s="5" t="s">
        <v>23</v>
      </c>
      <c r="I4" s="5" t="s">
        <v>29</v>
      </c>
      <c r="J4" s="17">
        <v>5</v>
      </c>
      <c r="K4" s="53" t="s">
        <v>103</v>
      </c>
    </row>
    <row r="5" spans="1:11" ht="60.75" customHeight="1" thickBot="1">
      <c r="J5" s="57">
        <f>(J2*B2+J3*B3+J4*B4)/SUM(B2:B4)</f>
        <v>4.5999999999999996</v>
      </c>
      <c r="K5" s="102"/>
    </row>
    <row r="6" spans="1:11" ht="61.5" customHeight="1"/>
    <row r="7" spans="1:11" ht="95.25" customHeight="1"/>
  </sheetData>
  <sheetProtection sheet="1" objects="1" scenarios="1"/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opLeftCell="B1" workbookViewId="0">
      <selection activeCell="J5" sqref="J5"/>
    </sheetView>
  </sheetViews>
  <sheetFormatPr baseColWidth="10" defaultRowHeight="15"/>
  <cols>
    <col min="1" max="1" width="8.7109375" customWidth="1"/>
    <col min="2" max="2" width="7.42578125" customWidth="1"/>
    <col min="3" max="3" width="14.42578125" customWidth="1"/>
    <col min="4" max="4" width="18.28515625" customWidth="1"/>
    <col min="5" max="6" width="19.140625" customWidth="1"/>
    <col min="7" max="7" width="18" customWidth="1"/>
    <col min="8" max="8" width="16.7109375" customWidth="1"/>
    <col min="9" max="9" width="14.5703125" customWidth="1"/>
    <col min="10" max="10" width="8.7109375" customWidth="1"/>
    <col min="11" max="11" width="26.85546875" customWidth="1"/>
  </cols>
  <sheetData>
    <row r="1" spans="1:11" ht="41.25" customHeight="1" thickBot="1">
      <c r="A1" s="16"/>
      <c r="B1" s="56" t="s">
        <v>90</v>
      </c>
      <c r="C1" s="3"/>
      <c r="D1" s="3">
        <v>6</v>
      </c>
      <c r="E1" s="3">
        <v>5</v>
      </c>
      <c r="F1" s="3">
        <v>4</v>
      </c>
      <c r="G1" s="3">
        <v>3</v>
      </c>
      <c r="H1" s="3">
        <v>2</v>
      </c>
      <c r="I1" s="3">
        <v>1</v>
      </c>
      <c r="J1" s="4" t="s">
        <v>0</v>
      </c>
      <c r="K1" s="15" t="s">
        <v>116</v>
      </c>
    </row>
    <row r="2" spans="1:11" ht="79.5" customHeight="1" thickBot="1">
      <c r="A2" s="61">
        <f>Zusammenfassung!C10</f>
        <v>0.2</v>
      </c>
      <c r="B2" s="71">
        <v>2</v>
      </c>
      <c r="C2" s="6" t="s">
        <v>4</v>
      </c>
      <c r="D2" s="5" t="s">
        <v>7</v>
      </c>
      <c r="E2" s="5" t="s">
        <v>10</v>
      </c>
      <c r="F2" s="5" t="s">
        <v>13</v>
      </c>
      <c r="G2" s="5" t="s">
        <v>18</v>
      </c>
      <c r="H2" s="5" t="s">
        <v>24</v>
      </c>
      <c r="I2" s="5" t="s">
        <v>30</v>
      </c>
      <c r="J2" s="66"/>
      <c r="K2" s="67" t="s">
        <v>104</v>
      </c>
    </row>
    <row r="3" spans="1:11" ht="69" customHeight="1" thickBot="1">
      <c r="A3" s="18" t="s">
        <v>35</v>
      </c>
      <c r="B3" s="72">
        <v>2</v>
      </c>
      <c r="C3" s="6" t="s">
        <v>5</v>
      </c>
      <c r="D3" s="5" t="s">
        <v>8</v>
      </c>
      <c r="E3" s="5" t="s">
        <v>11</v>
      </c>
      <c r="F3" s="5" t="s">
        <v>43</v>
      </c>
      <c r="G3" s="5" t="s">
        <v>19</v>
      </c>
      <c r="H3" s="5" t="s">
        <v>25</v>
      </c>
      <c r="I3" s="5" t="s">
        <v>31</v>
      </c>
      <c r="J3" s="66"/>
      <c r="K3" s="68" t="s">
        <v>105</v>
      </c>
    </row>
    <row r="4" spans="1:11" ht="110.25" customHeight="1" thickBot="1">
      <c r="A4" s="19"/>
      <c r="B4" s="72">
        <v>1</v>
      </c>
      <c r="C4" s="6" t="s">
        <v>41</v>
      </c>
      <c r="D4" s="5" t="s">
        <v>45</v>
      </c>
      <c r="E4" s="5" t="s">
        <v>44</v>
      </c>
      <c r="F4" s="5" t="s">
        <v>14</v>
      </c>
      <c r="G4" s="5" t="s">
        <v>20</v>
      </c>
      <c r="H4" s="5" t="s">
        <v>26</v>
      </c>
      <c r="I4" s="5" t="s">
        <v>32</v>
      </c>
      <c r="J4" s="69"/>
      <c r="K4" s="70" t="s">
        <v>106</v>
      </c>
    </row>
    <row r="5" spans="1:11" ht="47.25" customHeight="1" thickBot="1">
      <c r="J5" s="63">
        <f>(J2*B2+J3*B3+J4*B4)/SUM(B2:B4)</f>
        <v>0</v>
      </c>
      <c r="K5" s="102">
        <v>4.5</v>
      </c>
    </row>
  </sheetData>
  <sheetProtection sheet="1" objects="1" scenarios="1"/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I5" sqref="I5"/>
    </sheetView>
  </sheetViews>
  <sheetFormatPr baseColWidth="10" defaultRowHeight="15"/>
  <cols>
    <col min="1" max="1" width="8.7109375" customWidth="1"/>
    <col min="2" max="2" width="8.5703125" customWidth="1"/>
    <col min="3" max="3" width="11.5703125" customWidth="1"/>
    <col min="4" max="4" width="19.42578125" customWidth="1"/>
    <col min="5" max="5" width="19.7109375" customWidth="1"/>
    <col min="6" max="6" width="18" customWidth="1"/>
    <col min="7" max="7" width="17.7109375" customWidth="1"/>
    <col min="8" max="8" width="17.85546875" customWidth="1"/>
    <col min="9" max="9" width="15.42578125" customWidth="1"/>
    <col min="11" max="11" width="23.85546875" customWidth="1"/>
  </cols>
  <sheetData>
    <row r="1" spans="1:11" ht="36" customHeight="1" thickBot="1">
      <c r="A1" s="15"/>
      <c r="B1" s="3" t="s">
        <v>33</v>
      </c>
      <c r="C1" s="2"/>
      <c r="D1" s="3">
        <v>6</v>
      </c>
      <c r="E1" s="3">
        <v>5</v>
      </c>
      <c r="F1" s="3">
        <v>4</v>
      </c>
      <c r="G1" s="3">
        <v>3</v>
      </c>
      <c r="H1" s="3">
        <v>2</v>
      </c>
      <c r="I1" s="3">
        <v>1</v>
      </c>
      <c r="J1" s="8" t="s">
        <v>0</v>
      </c>
      <c r="K1" s="15" t="s">
        <v>116</v>
      </c>
    </row>
    <row r="2" spans="1:11" ht="70.5" customHeight="1" thickBot="1">
      <c r="A2" s="62">
        <f>Zusammenfassung!D10</f>
        <v>0.2</v>
      </c>
      <c r="B2" s="73">
        <v>1</v>
      </c>
      <c r="C2" s="6" t="s">
        <v>77</v>
      </c>
      <c r="D2" s="5" t="s">
        <v>48</v>
      </c>
      <c r="E2" s="5" t="s">
        <v>51</v>
      </c>
      <c r="F2" s="5" t="s">
        <v>54</v>
      </c>
      <c r="G2" s="5" t="s">
        <v>58</v>
      </c>
      <c r="H2" s="5" t="s">
        <v>63</v>
      </c>
      <c r="I2" s="5" t="s">
        <v>69</v>
      </c>
      <c r="J2" s="75"/>
      <c r="K2" s="76" t="s">
        <v>107</v>
      </c>
    </row>
    <row r="3" spans="1:11" ht="87" customHeight="1" thickBot="1">
      <c r="A3" s="22" t="s">
        <v>75</v>
      </c>
      <c r="B3" s="74">
        <v>1</v>
      </c>
      <c r="C3" s="6" t="s">
        <v>78</v>
      </c>
      <c r="D3" s="5" t="s">
        <v>49</v>
      </c>
      <c r="E3" s="5" t="s">
        <v>88</v>
      </c>
      <c r="F3" s="5" t="s">
        <v>55</v>
      </c>
      <c r="G3" s="5" t="s">
        <v>89</v>
      </c>
      <c r="H3" s="5" t="s">
        <v>64</v>
      </c>
      <c r="I3" s="5" t="s">
        <v>70</v>
      </c>
      <c r="J3" s="77"/>
      <c r="K3" s="78" t="s">
        <v>115</v>
      </c>
    </row>
    <row r="4" spans="1:11" ht="92.25" customHeight="1" thickBot="1">
      <c r="A4" s="23"/>
      <c r="B4" s="73">
        <v>1</v>
      </c>
      <c r="C4" s="13" t="s">
        <v>79</v>
      </c>
      <c r="D4" s="14" t="s">
        <v>50</v>
      </c>
      <c r="E4" s="14" t="s">
        <v>52</v>
      </c>
      <c r="F4" s="14" t="s">
        <v>56</v>
      </c>
      <c r="G4" s="14" t="s">
        <v>59</v>
      </c>
      <c r="H4" s="14" t="s">
        <v>65</v>
      </c>
      <c r="I4" s="14" t="s">
        <v>71</v>
      </c>
      <c r="J4" s="75"/>
      <c r="K4" s="79" t="s">
        <v>108</v>
      </c>
    </row>
    <row r="5" spans="1:11" ht="49.5" customHeight="1" thickBot="1">
      <c r="A5" s="107"/>
      <c r="B5" s="9"/>
      <c r="C5" s="10"/>
      <c r="D5" s="11"/>
      <c r="E5" s="11"/>
      <c r="F5" s="11"/>
      <c r="G5" s="11"/>
      <c r="H5" s="11"/>
      <c r="I5" s="11"/>
      <c r="J5" s="59">
        <f>(J2*B2+J3*B3+J4*B4)/SUM(B2:B4)</f>
        <v>0</v>
      </c>
      <c r="K5" s="102">
        <v>5</v>
      </c>
    </row>
    <row r="6" spans="1:11">
      <c r="A6" s="107"/>
      <c r="B6" s="9"/>
      <c r="C6" s="10"/>
      <c r="D6" s="11"/>
      <c r="E6" s="11"/>
      <c r="F6" s="11"/>
      <c r="G6" s="11"/>
      <c r="H6" s="11"/>
      <c r="I6" s="11"/>
      <c r="J6" s="12"/>
    </row>
    <row r="7" spans="1:11">
      <c r="A7" s="107"/>
      <c r="B7" s="9"/>
      <c r="C7" s="10"/>
      <c r="D7" s="11"/>
      <c r="E7" s="11"/>
      <c r="F7" s="11"/>
      <c r="G7" s="11"/>
      <c r="H7" s="11"/>
      <c r="I7" s="11"/>
      <c r="J7" s="12"/>
    </row>
    <row r="8" spans="1:1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</row>
  </sheetData>
  <sheetProtection sheet="1" objects="1" scenarios="1"/>
  <mergeCells count="1">
    <mergeCell ref="A5:A7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workbookViewId="0">
      <selection activeCell="H5" sqref="H5"/>
    </sheetView>
  </sheetViews>
  <sheetFormatPr baseColWidth="10" defaultRowHeight="15"/>
  <cols>
    <col min="2" max="2" width="8.140625" customWidth="1"/>
    <col min="3" max="3" width="11" customWidth="1"/>
    <col min="4" max="4" width="27.140625" customWidth="1"/>
    <col min="5" max="5" width="17.7109375" customWidth="1"/>
    <col min="6" max="6" width="19.28515625" customWidth="1"/>
    <col min="7" max="7" width="14.28515625" customWidth="1"/>
    <col min="8" max="9" width="14.7109375" customWidth="1"/>
    <col min="10" max="10" width="9.140625" customWidth="1"/>
    <col min="11" max="11" width="25.7109375" customWidth="1"/>
  </cols>
  <sheetData>
    <row r="1" spans="1:11" ht="39.75" customHeight="1" thickBot="1">
      <c r="A1" s="7"/>
      <c r="B1" s="3" t="s">
        <v>90</v>
      </c>
      <c r="C1" s="2"/>
      <c r="D1" s="3">
        <v>6</v>
      </c>
      <c r="E1" s="3">
        <v>5</v>
      </c>
      <c r="F1" s="3">
        <v>4</v>
      </c>
      <c r="G1" s="3">
        <v>3</v>
      </c>
      <c r="H1" s="3">
        <v>2</v>
      </c>
      <c r="I1" s="3">
        <v>1</v>
      </c>
      <c r="J1" s="8" t="s">
        <v>0</v>
      </c>
      <c r="K1" s="15" t="s">
        <v>116</v>
      </c>
    </row>
    <row r="2" spans="1:11" ht="94.5" customHeight="1" thickBot="1">
      <c r="A2" s="64">
        <f>Zusammenfassung!E10</f>
        <v>0.2</v>
      </c>
      <c r="B2" s="80">
        <v>1</v>
      </c>
      <c r="C2" s="6" t="s">
        <v>80</v>
      </c>
      <c r="D2" s="5" t="s">
        <v>81</v>
      </c>
      <c r="E2" s="5" t="s">
        <v>82</v>
      </c>
      <c r="F2" s="5" t="s">
        <v>83</v>
      </c>
      <c r="G2" s="5" t="s">
        <v>60</v>
      </c>
      <c r="H2" s="5" t="s">
        <v>66</v>
      </c>
      <c r="I2" s="5" t="s">
        <v>72</v>
      </c>
      <c r="J2" s="82">
        <v>5</v>
      </c>
      <c r="K2" s="83" t="s">
        <v>109</v>
      </c>
    </row>
    <row r="3" spans="1:11" ht="108" customHeight="1" thickBot="1">
      <c r="A3" s="108" t="s">
        <v>76</v>
      </c>
      <c r="B3" s="81">
        <v>1</v>
      </c>
      <c r="C3" s="6" t="s">
        <v>46</v>
      </c>
      <c r="D3" s="5" t="s">
        <v>84</v>
      </c>
      <c r="E3" s="5" t="s">
        <v>85</v>
      </c>
      <c r="F3" s="5" t="s">
        <v>86</v>
      </c>
      <c r="G3" s="5" t="s">
        <v>61</v>
      </c>
      <c r="H3" s="5" t="s">
        <v>67</v>
      </c>
      <c r="I3" s="5" t="s">
        <v>73</v>
      </c>
      <c r="J3" s="82">
        <v>5</v>
      </c>
      <c r="K3" s="84" t="s">
        <v>110</v>
      </c>
    </row>
    <row r="4" spans="1:11" ht="102.75" customHeight="1" thickBot="1">
      <c r="A4" s="109"/>
      <c r="B4" s="81">
        <v>1</v>
      </c>
      <c r="C4" s="6" t="s">
        <v>47</v>
      </c>
      <c r="D4" s="5" t="s">
        <v>87</v>
      </c>
      <c r="E4" s="5" t="s">
        <v>53</v>
      </c>
      <c r="F4" s="5" t="s">
        <v>57</v>
      </c>
      <c r="G4" s="5" t="s">
        <v>62</v>
      </c>
      <c r="H4" s="5" t="s">
        <v>68</v>
      </c>
      <c r="I4" s="5" t="s">
        <v>74</v>
      </c>
      <c r="J4" s="85">
        <v>5</v>
      </c>
      <c r="K4" s="86" t="s">
        <v>111</v>
      </c>
    </row>
    <row r="5" spans="1:11" ht="30" customHeight="1" thickBot="1">
      <c r="J5" s="65">
        <f>(J2*B2+J3*B3+J4*B4)/SUM(B2:B4)</f>
        <v>5</v>
      </c>
      <c r="K5" s="102"/>
    </row>
  </sheetData>
  <sheetProtection sheet="1" objects="1" scenarios="1"/>
  <mergeCells count="1">
    <mergeCell ref="A3:A4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Inhalt</vt:lpstr>
      <vt:lpstr>Form</vt:lpstr>
      <vt:lpstr>Prozess</vt:lpstr>
      <vt:lpstr>Präsentation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Kohl</dc:creator>
  <cp:lastModifiedBy>Peter Kohl</cp:lastModifiedBy>
  <cp:lastPrinted>2011-05-27T14:02:12Z</cp:lastPrinted>
  <dcterms:created xsi:type="dcterms:W3CDTF">2011-05-26T07:54:45Z</dcterms:created>
  <dcterms:modified xsi:type="dcterms:W3CDTF">2011-06-17T19:32:13Z</dcterms:modified>
</cp:coreProperties>
</file>